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PV_ETO\Elektrisüsteemi kuu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AM21" i="1" l="1"/>
  <c r="AN21" i="1"/>
  <c r="AM22" i="1"/>
  <c r="AN22" i="1"/>
  <c r="AM23" i="1"/>
  <c r="AN23" i="1"/>
  <c r="AM13" i="1"/>
  <c r="AM10" i="1" s="1"/>
  <c r="AN13" i="1"/>
  <c r="AN10" i="1" s="1"/>
  <c r="AO13" i="1"/>
  <c r="AP13" i="1"/>
  <c r="AQ13" i="1"/>
  <c r="AR13" i="1"/>
  <c r="AS13" i="1"/>
  <c r="AS10" i="1" s="1"/>
  <c r="AT13" i="1"/>
  <c r="AT10" i="1" s="1"/>
  <c r="AU13" i="1"/>
  <c r="AU10" i="1" s="1"/>
  <c r="AV13" i="1"/>
  <c r="AV10" i="1" s="1"/>
  <c r="AW13" i="1"/>
  <c r="AX13" i="1"/>
  <c r="AO10" i="1"/>
  <c r="AP10" i="1"/>
  <c r="AQ10" i="1"/>
  <c r="AR10" i="1"/>
  <c r="AW10" i="1"/>
  <c r="AX10" i="1"/>
  <c r="AP2" i="1"/>
  <c r="AQ2" i="1"/>
  <c r="AV2" i="1"/>
  <c r="AX2" i="1"/>
  <c r="AM3" i="1"/>
  <c r="AM2" i="1" s="1"/>
  <c r="AN3" i="1"/>
  <c r="AN20" i="1" s="1"/>
  <c r="AO3" i="1"/>
  <c r="AO2" i="1" s="1"/>
  <c r="AP3" i="1"/>
  <c r="AQ3" i="1"/>
  <c r="AR3" i="1"/>
  <c r="AR2" i="1" s="1"/>
  <c r="AS3" i="1"/>
  <c r="AS2" i="1" s="1"/>
  <c r="AT3" i="1"/>
  <c r="AT2" i="1" s="1"/>
  <c r="AU3" i="1"/>
  <c r="AU2" i="1" s="1"/>
  <c r="AV3" i="1"/>
  <c r="AW3" i="1"/>
  <c r="AW2" i="1" s="1"/>
  <c r="AX3" i="1"/>
  <c r="AN2" i="1" l="1"/>
  <c r="AM20" i="1"/>
  <c r="AL21" i="1"/>
  <c r="AL22" i="1"/>
  <c r="AL23" i="1"/>
  <c r="AK23" i="1" l="1"/>
  <c r="AK22" i="1"/>
  <c r="AK21" i="1"/>
  <c r="AJ21" i="1" l="1"/>
  <c r="AJ22" i="1"/>
  <c r="AJ23" i="1"/>
  <c r="AI21" i="1" l="1"/>
  <c r="AI22" i="1"/>
  <c r="AI23" i="1"/>
  <c r="AH21" i="1" l="1"/>
  <c r="AH22" i="1"/>
  <c r="AH23" i="1"/>
  <c r="AG21" i="1" l="1"/>
  <c r="AG22" i="1"/>
  <c r="AG23" i="1"/>
  <c r="AF21" i="1" l="1"/>
  <c r="AF22" i="1"/>
  <c r="AF23" i="1"/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D13" i="1" l="1"/>
  <c r="D10" i="1" s="1"/>
  <c r="E13" i="1"/>
  <c r="E10" i="1" s="1"/>
  <c r="F13" i="1"/>
  <c r="F10" i="1" s="1"/>
  <c r="G13" i="1"/>
  <c r="G10" i="1" s="1"/>
  <c r="H13" i="1"/>
  <c r="H10" i="1" s="1"/>
  <c r="I13" i="1"/>
  <c r="I10" i="1" s="1"/>
  <c r="J13" i="1"/>
  <c r="J10" i="1" s="1"/>
  <c r="K13" i="1"/>
  <c r="K10" i="1" s="1"/>
  <c r="L13" i="1"/>
  <c r="L10" i="1" s="1"/>
  <c r="M13" i="1"/>
  <c r="M10" i="1" s="1"/>
  <c r="N13" i="1"/>
  <c r="N10" i="1" s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I10" i="1" s="1"/>
  <c r="AJ13" i="1"/>
  <c r="AJ10" i="1" s="1"/>
  <c r="AK13" i="1"/>
  <c r="AK10" i="1" s="1"/>
  <c r="AL13" i="1"/>
  <c r="AL10" i="1" s="1"/>
  <c r="C13" i="1"/>
  <c r="C10" i="1" s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0" i="1"/>
  <c r="AK2" i="1"/>
  <c r="AK20" i="1"/>
  <c r="Q2" i="1"/>
  <c r="Q20" i="1"/>
  <c r="U2" i="1"/>
  <c r="U20" i="1"/>
  <c r="Y2" i="1"/>
  <c r="Y20" i="1"/>
  <c r="R2" i="1"/>
  <c r="R20" i="1"/>
  <c r="V2" i="1"/>
  <c r="V20" i="1"/>
  <c r="Z2" i="1"/>
  <c r="Z20" i="1"/>
  <c r="O2" i="1"/>
  <c r="O20" i="1"/>
  <c r="S2" i="1"/>
  <c r="S20" i="1"/>
  <c r="W2" i="1"/>
  <c r="W20" i="1"/>
  <c r="P2" i="1"/>
  <c r="P20" i="1"/>
  <c r="T2" i="1"/>
  <c r="T20" i="1"/>
  <c r="X2" i="1"/>
  <c r="X20" i="1"/>
  <c r="AJ2" i="1"/>
  <c r="AJ20" i="1"/>
  <c r="AI2" i="1"/>
  <c r="AI20" i="1"/>
  <c r="AH2" i="1"/>
  <c r="AH20" i="1"/>
  <c r="AG2" i="1"/>
  <c r="AG20" i="1"/>
  <c r="AF2" i="1"/>
  <c r="AF20" i="1"/>
  <c r="AE2" i="1"/>
  <c r="AE20" i="1"/>
  <c r="AD2" i="1"/>
  <c r="AD20" i="1"/>
  <c r="AC2" i="1"/>
  <c r="AC20" i="1"/>
  <c r="AA2" i="1"/>
  <c r="AA20" i="1"/>
  <c r="AB2" i="1"/>
  <c r="AB20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N21" i="18" s="1"/>
  <c r="M11" i="18"/>
  <c r="M21" i="18" s="1"/>
  <c r="L11" i="18"/>
  <c r="K11" i="18"/>
  <c r="K21" i="18" s="1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M22" i="18" s="1"/>
  <c r="L8" i="18"/>
  <c r="L22" i="18" s="1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N20" i="18" s="1"/>
  <c r="M3" i="18"/>
  <c r="M20" i="18" s="1"/>
  <c r="L3" i="18"/>
  <c r="K3" i="18"/>
  <c r="K20" i="18" s="1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L20" i="18" l="1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<sst xmlns="http://schemas.openxmlformats.org/spreadsheetml/2006/main" count="79" uniqueCount="34">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</sst>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18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X31"/>
  <sheetViews>
    <sheetView tabSelected="1" zoomScale="115" zoomScaleNormal="115" workbookViewId="0">
      <pane xSplit="2" topLeftCell="AI1" activePane="topRight" state="frozen"/>
      <selection pane="topRight" activeCell="AS24" sqref="AS24"/>
    </sheetView>
  </sheetViews>
  <sheetFormatPr defaultRowHeight="15"/>
  <cols>
    <col min="1" max="1" width="19.140625" style="4" bestFit="1" customWidth="1"/>
    <col min="2" max="2" width="45.85546875" style="2" bestFit="1" customWidth="1"/>
    <col min="3" max="19" width="9.140625" style="5"/>
    <col min="20" max="20" width="9.7109375" style="5" bestFit="1" customWidth="1"/>
    <col min="21" max="24" width="11.42578125" style="5" bestFit="1" customWidth="1"/>
    <col min="25" max="28" width="9.7109375" style="5" bestFit="1" customWidth="1"/>
    <col min="29" max="29" width="11.42578125" style="5" bestFit="1" customWidth="1"/>
    <col min="30" max="30" width="9.7109375" style="5" bestFit="1" customWidth="1"/>
    <col min="31" max="32" width="9.7109375" style="4" bestFit="1" customWidth="1"/>
    <col min="33" max="38" width="11.42578125" style="4" bestFit="1" customWidth="1"/>
    <col min="39" max="40" width="13.42578125" style="4" bestFit="1" customWidth="1"/>
    <col min="41" max="50" width="9.28515625" style="4" bestFit="1" customWidth="1"/>
    <col min="51" max="16384" width="9.140625" style="4"/>
  </cols>
  <sheetData>
    <row r="1" spans="1:50" s="7" customFormat="1" ht="16.5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</row>
    <row r="2" spans="1:50" ht="15.75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AX2" si="1">AM3+AM8</f>
        <v>1001067.90318</v>
      </c>
      <c r="AN2" s="3">
        <f t="shared" si="1"/>
        <v>1370217.0974600001</v>
      </c>
      <c r="AO2" s="3">
        <f t="shared" si="1"/>
        <v>0</v>
      </c>
      <c r="AP2" s="3">
        <f t="shared" si="1"/>
        <v>0</v>
      </c>
      <c r="AQ2" s="3">
        <f t="shared" si="1"/>
        <v>0</v>
      </c>
      <c r="AR2" s="3">
        <f t="shared" si="1"/>
        <v>0</v>
      </c>
      <c r="AS2" s="3">
        <f t="shared" si="1"/>
        <v>0</v>
      </c>
      <c r="AT2" s="3">
        <f t="shared" si="1"/>
        <v>0</v>
      </c>
      <c r="AU2" s="3">
        <f t="shared" si="1"/>
        <v>0</v>
      </c>
      <c r="AV2" s="3">
        <f t="shared" si="1"/>
        <v>0</v>
      </c>
      <c r="AW2" s="3">
        <f t="shared" si="1"/>
        <v>0</v>
      </c>
      <c r="AX2" s="3">
        <f t="shared" si="1"/>
        <v>0</v>
      </c>
    </row>
    <row r="3" spans="1:50" s="11" customFormat="1" ht="15.75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AX3" si="3">SUM(AM4:AM7)</f>
        <v>789807.44700000004</v>
      </c>
      <c r="AN3" s="13">
        <f t="shared" si="3"/>
        <v>566760.62600000005</v>
      </c>
      <c r="AO3" s="13">
        <f t="shared" si="3"/>
        <v>0</v>
      </c>
      <c r="AP3" s="13">
        <f t="shared" si="3"/>
        <v>0</v>
      </c>
      <c r="AQ3" s="13">
        <f t="shared" si="3"/>
        <v>0</v>
      </c>
      <c r="AR3" s="13">
        <f t="shared" si="3"/>
        <v>0</v>
      </c>
      <c r="AS3" s="13">
        <f t="shared" si="3"/>
        <v>0</v>
      </c>
      <c r="AT3" s="13">
        <f t="shared" si="3"/>
        <v>0</v>
      </c>
      <c r="AU3" s="13">
        <f t="shared" si="3"/>
        <v>0</v>
      </c>
      <c r="AV3" s="13">
        <f t="shared" si="3"/>
        <v>0</v>
      </c>
      <c r="AW3" s="13">
        <f t="shared" si="3"/>
        <v>0</v>
      </c>
      <c r="AX3" s="13">
        <f t="shared" si="3"/>
        <v>0</v>
      </c>
    </row>
    <row r="4" spans="1:50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11" customFormat="1" ht="15.75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</row>
    <row r="10" spans="1:50">
      <c r="B10" s="2" t="s">
        <v>23</v>
      </c>
      <c r="C10" s="3">
        <f>C11+C13+C14</f>
        <v>1292668.7980800001</v>
      </c>
      <c r="D10" s="3">
        <f t="shared" ref="D10:AX10" si="4">D11+D13+D14</f>
        <v>1448544.2235000001</v>
      </c>
      <c r="E10" s="3">
        <f t="shared" si="4"/>
        <v>1508095.1678200001</v>
      </c>
      <c r="F10" s="3">
        <f t="shared" si="4"/>
        <v>1033024.79007</v>
      </c>
      <c r="G10" s="3">
        <f t="shared" si="4"/>
        <v>663196.58000000007</v>
      </c>
      <c r="H10" s="3">
        <f t="shared" si="4"/>
        <v>2440396.3790700003</v>
      </c>
      <c r="I10" s="3">
        <f t="shared" si="4"/>
        <v>4142702.9221900003</v>
      </c>
      <c r="J10" s="3">
        <f t="shared" si="4"/>
        <v>4768426.302889999</v>
      </c>
      <c r="K10" s="3">
        <f t="shared" si="4"/>
        <v>4749202.4874200001</v>
      </c>
      <c r="L10" s="3">
        <f t="shared" si="4"/>
        <v>1114538.1903300001</v>
      </c>
      <c r="M10" s="3">
        <f t="shared" si="4"/>
        <v>627044.41709999996</v>
      </c>
      <c r="N10" s="3">
        <f t="shared" si="4"/>
        <v>649718.76066000003</v>
      </c>
      <c r="O10" s="3">
        <f t="shared" si="4"/>
        <v>747311.93767999997</v>
      </c>
      <c r="P10" s="3">
        <f t="shared" si="4"/>
        <v>690823.16697999998</v>
      </c>
      <c r="Q10" s="3">
        <f t="shared" si="4"/>
        <v>608286.07417000004</v>
      </c>
      <c r="R10" s="3">
        <f t="shared" si="4"/>
        <v>457517.109</v>
      </c>
      <c r="S10" s="3">
        <f t="shared" si="4"/>
        <v>894356.88155999989</v>
      </c>
      <c r="T10" s="3">
        <f t="shared" si="4"/>
        <v>742467.14850000001</v>
      </c>
      <c r="U10" s="3">
        <f t="shared" si="4"/>
        <v>1231025.7456</v>
      </c>
      <c r="V10" s="3">
        <f t="shared" si="4"/>
        <v>2499001.2019499997</v>
      </c>
      <c r="W10" s="3">
        <f t="shared" si="4"/>
        <v>4738844.8280800004</v>
      </c>
      <c r="X10" s="3">
        <f t="shared" si="4"/>
        <v>4099247.0349900001</v>
      </c>
      <c r="Y10" s="3">
        <f t="shared" si="4"/>
        <v>741818.83809000009</v>
      </c>
      <c r="Z10" s="3">
        <f t="shared" si="4"/>
        <v>753435.55888000014</v>
      </c>
      <c r="AA10" s="3">
        <f t="shared" si="4"/>
        <v>918052.18151999998</v>
      </c>
      <c r="AB10" s="3">
        <f t="shared" si="4"/>
        <v>847381.2768799999</v>
      </c>
      <c r="AC10" s="3">
        <f t="shared" si="4"/>
        <v>1172223.6844000001</v>
      </c>
      <c r="AD10" s="3">
        <f t="shared" si="4"/>
        <v>401371.05084999988</v>
      </c>
      <c r="AE10" s="3">
        <f t="shared" si="4"/>
        <v>276530.37695999997</v>
      </c>
      <c r="AF10" s="3">
        <f t="shared" si="4"/>
        <v>678715.86524000007</v>
      </c>
      <c r="AG10" s="3">
        <f t="shared" si="4"/>
        <v>3135801.04116</v>
      </c>
      <c r="AH10" s="3">
        <f t="shared" si="4"/>
        <v>3990163.7025199994</v>
      </c>
      <c r="AI10" s="3">
        <f t="shared" si="4"/>
        <v>4403198.5448900005</v>
      </c>
      <c r="AJ10" s="3">
        <f t="shared" si="4"/>
        <v>2378217.20946</v>
      </c>
      <c r="AK10" s="3">
        <f t="shared" si="4"/>
        <v>1093078.8106799999</v>
      </c>
      <c r="AL10" s="3">
        <f t="shared" si="4"/>
        <v>1085022.9575799999</v>
      </c>
      <c r="AM10" s="3">
        <f t="shared" si="4"/>
        <v>998674.26665999985</v>
      </c>
      <c r="AN10" s="3">
        <f t="shared" si="4"/>
        <v>1370673.29486</v>
      </c>
      <c r="AO10" s="3">
        <f t="shared" si="4"/>
        <v>0</v>
      </c>
      <c r="AP10" s="3">
        <f t="shared" si="4"/>
        <v>0</v>
      </c>
      <c r="AQ10" s="3">
        <f t="shared" si="4"/>
        <v>0</v>
      </c>
      <c r="AR10" s="3">
        <f t="shared" si="4"/>
        <v>0</v>
      </c>
      <c r="AS10" s="3">
        <f t="shared" si="4"/>
        <v>0</v>
      </c>
      <c r="AT10" s="3">
        <f t="shared" si="4"/>
        <v>0</v>
      </c>
      <c r="AU10" s="3">
        <f t="shared" si="4"/>
        <v>0</v>
      </c>
      <c r="AV10" s="3">
        <f t="shared" si="4"/>
        <v>0</v>
      </c>
      <c r="AW10" s="3">
        <f t="shared" si="4"/>
        <v>0</v>
      </c>
      <c r="AX10" s="3">
        <f t="shared" si="4"/>
        <v>0</v>
      </c>
    </row>
    <row r="11" spans="1:50" s="11" customFormat="1" ht="15.75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11" customFormat="1" ht="15.75">
      <c r="B13" s="12" t="s">
        <v>21</v>
      </c>
      <c r="C13" s="13">
        <f>C8</f>
        <v>248245.77888000003</v>
      </c>
      <c r="D13" s="13">
        <f t="shared" ref="D13:AX13" si="5">D8</f>
        <v>803540.81330000004</v>
      </c>
      <c r="E13" s="13">
        <f t="shared" si="5"/>
        <v>877484.69117999997</v>
      </c>
      <c r="F13" s="13">
        <f t="shared" si="5"/>
        <v>605705.25951</v>
      </c>
      <c r="G13" s="13">
        <f t="shared" si="5"/>
        <v>428756.10768000002</v>
      </c>
      <c r="H13" s="13">
        <f t="shared" si="5"/>
        <v>2247628.3246500003</v>
      </c>
      <c r="I13" s="13">
        <f t="shared" si="5"/>
        <v>3963186.7352700001</v>
      </c>
      <c r="J13" s="13">
        <f t="shared" si="5"/>
        <v>4586425.8833599994</v>
      </c>
      <c r="K13" s="13">
        <f t="shared" si="5"/>
        <v>4540064.7015899997</v>
      </c>
      <c r="L13" s="13">
        <f t="shared" si="5"/>
        <v>632547.01835999999</v>
      </c>
      <c r="M13" s="13">
        <f t="shared" si="5"/>
        <v>5295.80386</v>
      </c>
      <c r="N13" s="13">
        <f t="shared" si="5"/>
        <v>0</v>
      </c>
      <c r="O13" s="13">
        <f t="shared" si="5"/>
        <v>0</v>
      </c>
      <c r="P13" s="13">
        <f t="shared" si="5"/>
        <v>9612.9415900000004</v>
      </c>
      <c r="Q13" s="13">
        <f t="shared" si="5"/>
        <v>0</v>
      </c>
      <c r="R13" s="13">
        <f t="shared" si="5"/>
        <v>0</v>
      </c>
      <c r="S13" s="13">
        <f t="shared" si="5"/>
        <v>594583.77391999995</v>
      </c>
      <c r="T13" s="13">
        <f t="shared" si="5"/>
        <v>555865.26450000005</v>
      </c>
      <c r="U13" s="13">
        <f t="shared" si="5"/>
        <v>1035329.4155700001</v>
      </c>
      <c r="V13" s="13">
        <f t="shared" si="5"/>
        <v>2294567.1308999998</v>
      </c>
      <c r="W13" s="13">
        <f t="shared" si="5"/>
        <v>4488644.4917700002</v>
      </c>
      <c r="X13" s="13">
        <f t="shared" si="5"/>
        <v>3651088.6628999999</v>
      </c>
      <c r="Y13" s="13">
        <f t="shared" si="5"/>
        <v>210387.46758000003</v>
      </c>
      <c r="Z13" s="13">
        <f t="shared" si="5"/>
        <v>142421.74328</v>
      </c>
      <c r="AA13" s="13">
        <f t="shared" si="5"/>
        <v>210390.88368</v>
      </c>
      <c r="AB13" s="13">
        <f t="shared" si="5"/>
        <v>62640.017469999999</v>
      </c>
      <c r="AC13" s="13">
        <f t="shared" si="5"/>
        <v>408084.93296000006</v>
      </c>
      <c r="AD13" s="13">
        <f t="shared" si="5"/>
        <v>5825.676449999999</v>
      </c>
      <c r="AE13" s="13">
        <f t="shared" si="5"/>
        <v>54404.009279999991</v>
      </c>
      <c r="AF13" s="13">
        <f t="shared" si="5"/>
        <v>489335.94394000008</v>
      </c>
      <c r="AG13" s="13">
        <f t="shared" si="5"/>
        <v>2943467.0496</v>
      </c>
      <c r="AH13" s="13">
        <f t="shared" si="5"/>
        <v>3800136.7770399996</v>
      </c>
      <c r="AI13" s="13">
        <f t="shared" si="5"/>
        <v>4191078.3702200004</v>
      </c>
      <c r="AJ13" s="13">
        <f t="shared" si="5"/>
        <v>1987766.7171400001</v>
      </c>
      <c r="AK13" s="13">
        <f t="shared" si="5"/>
        <v>596440.84355999995</v>
      </c>
      <c r="AL13" s="13">
        <f t="shared" si="5"/>
        <v>404938.82714999997</v>
      </c>
      <c r="AM13" s="13">
        <f t="shared" si="5"/>
        <v>211260.45618000001</v>
      </c>
      <c r="AN13" s="13">
        <f t="shared" si="5"/>
        <v>803456.47146000003</v>
      </c>
      <c r="AO13" s="13">
        <f t="shared" si="5"/>
        <v>0</v>
      </c>
      <c r="AP13" s="13">
        <f t="shared" si="5"/>
        <v>0</v>
      </c>
      <c r="AQ13" s="13">
        <f t="shared" si="5"/>
        <v>0</v>
      </c>
      <c r="AR13" s="13">
        <f t="shared" si="5"/>
        <v>0</v>
      </c>
      <c r="AS13" s="13">
        <f t="shared" si="5"/>
        <v>0</v>
      </c>
      <c r="AT13" s="13">
        <f t="shared" si="5"/>
        <v>0</v>
      </c>
      <c r="AU13" s="13">
        <f t="shared" si="5"/>
        <v>0</v>
      </c>
      <c r="AV13" s="13">
        <f t="shared" si="5"/>
        <v>0</v>
      </c>
      <c r="AW13" s="13">
        <f t="shared" si="5"/>
        <v>0</v>
      </c>
      <c r="AX13" s="13">
        <f t="shared" si="5"/>
        <v>0</v>
      </c>
    </row>
    <row r="14" spans="1:50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>
        <v>764.8352000000001</v>
      </c>
      <c r="AG14" s="3">
        <v>3690.2293999999997</v>
      </c>
      <c r="AH14" s="3">
        <v>1914.9674399999999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1" customFormat="1" ht="15.75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41023.896479999996</v>
      </c>
      <c r="AF15" s="13">
        <v>38005.018819999998</v>
      </c>
      <c r="AG15" s="13">
        <v>46408.941149999999</v>
      </c>
      <c r="AH15" s="13">
        <v>33900.924599999998</v>
      </c>
      <c r="AI15" s="13">
        <v>37589.527759999997</v>
      </c>
      <c r="AJ15" s="13">
        <v>48497.057800000002</v>
      </c>
      <c r="AK15" s="13">
        <v>46184.252759999996</v>
      </c>
      <c r="AL15" s="13">
        <v>57271.224999999991</v>
      </c>
      <c r="AM15" s="13">
        <v>52186.33296</v>
      </c>
      <c r="AN15" s="13">
        <v>49616.586630000005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-4164.3593999999985</v>
      </c>
      <c r="AF16" s="3">
        <v>-3097.4675000000002</v>
      </c>
      <c r="AG16" s="3">
        <v>8440.2560000000067</v>
      </c>
      <c r="AH16" s="3">
        <v>-12463.606079999998</v>
      </c>
      <c r="AI16" s="3">
        <v>3558.7145599999949</v>
      </c>
      <c r="AJ16" s="3">
        <v>10979.265780000009</v>
      </c>
      <c r="AK16" s="3">
        <v>-2220.0764399999975</v>
      </c>
      <c r="AL16" s="3">
        <v>11042.734449999996</v>
      </c>
      <c r="AM16" s="3">
        <v>-1663.2537300000042</v>
      </c>
      <c r="AN16" s="3">
        <v>-2569.7463299999981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2:50" s="11" customFormat="1" ht="15.75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>
        <v>105.709</v>
      </c>
      <c r="AG17" s="13">
        <v>4518.7151100000001</v>
      </c>
      <c r="AH17" s="13">
        <v>3009.7624500000002</v>
      </c>
      <c r="AI17" s="13">
        <v>4104.6369599999998</v>
      </c>
      <c r="AJ17" s="13">
        <v>6134.0280000000002</v>
      </c>
      <c r="AK17" s="13">
        <v>11112.092000000001</v>
      </c>
      <c r="AL17" s="13">
        <v>16226.966</v>
      </c>
      <c r="AM17" s="13">
        <v>16310.457</v>
      </c>
      <c r="AN17" s="13">
        <v>16071.964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2:50" s="11" customFormat="1" ht="15.75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>
        <v>10456.438</v>
      </c>
      <c r="AG18" s="13">
        <v>14389.358</v>
      </c>
      <c r="AH18" s="13">
        <v>8360.597960000001</v>
      </c>
      <c r="AI18" s="13">
        <v>15001.672759999999</v>
      </c>
      <c r="AJ18" s="13">
        <v>25431.322</v>
      </c>
      <c r="AK18" s="13">
        <v>27104.629000000001</v>
      </c>
      <c r="AL18" s="13">
        <v>30278.245999999999</v>
      </c>
      <c r="AM18" s="13">
        <v>35490.817999999999</v>
      </c>
      <c r="AN18" s="13">
        <v>26144.55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20" spans="2:50" ht="15.75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L20" si="6">O3/C3-1</f>
        <v>-0.28598500179806963</v>
      </c>
      <c r="P20" s="1">
        <f t="shared" si="6"/>
        <v>4.0516758797212171E-2</v>
      </c>
      <c r="Q20" s="1">
        <f t="shared" si="6"/>
        <v>-3.7273894462553581E-2</v>
      </c>
      <c r="R20" s="1">
        <f t="shared" si="6"/>
        <v>4.8336957107993461E-2</v>
      </c>
      <c r="S20" s="1">
        <f t="shared" si="6"/>
        <v>0.28542162341447752</v>
      </c>
      <c r="T20" s="1">
        <f t="shared" si="6"/>
        <v>-4.1468318659507841E-2</v>
      </c>
      <c r="U20" s="1">
        <f t="shared" si="6"/>
        <v>9.0107171433269295E-2</v>
      </c>
      <c r="V20" s="1">
        <f t="shared" si="6"/>
        <v>0.12019618570218071</v>
      </c>
      <c r="W20" s="1">
        <f t="shared" si="6"/>
        <v>0.19254601019719031</v>
      </c>
      <c r="X20" s="1">
        <f t="shared" si="6"/>
        <v>-5.293497782865475E-2</v>
      </c>
      <c r="Y20" s="1">
        <f t="shared" si="6"/>
        <v>-0.14790992221013277</v>
      </c>
      <c r="Z20" s="1">
        <f t="shared" si="6"/>
        <v>-6.1384956796255552E-2</v>
      </c>
      <c r="AA20" s="1">
        <f t="shared" si="6"/>
        <v>-4.8855024055258101E-2</v>
      </c>
      <c r="AB20" s="1">
        <f t="shared" si="6"/>
        <v>0.14901499628383474</v>
      </c>
      <c r="AC20" s="1">
        <f t="shared" si="6"/>
        <v>0.26176129299095052</v>
      </c>
      <c r="AD20" s="1">
        <f t="shared" si="6"/>
        <v>-0.13581370677059379</v>
      </c>
      <c r="AE20" s="1">
        <f t="shared" si="6"/>
        <v>-0.27733865033454197</v>
      </c>
      <c r="AF20" s="1">
        <f t="shared" si="6"/>
        <v>1.3745153356933271E-2</v>
      </c>
      <c r="AG20" s="1">
        <f t="shared" si="6"/>
        <v>3.6431861985728675E-2</v>
      </c>
      <c r="AH20" s="1">
        <f t="shared" si="6"/>
        <v>-0.12194458603456537</v>
      </c>
      <c r="AI20" s="1">
        <f t="shared" si="6"/>
        <v>-0.13646308240633453</v>
      </c>
      <c r="AJ20" s="1">
        <f t="shared" si="6"/>
        <v>-0.13385994875326701</v>
      </c>
      <c r="AK20" s="1">
        <f t="shared" si="6"/>
        <v>-6.7774284267495988E-2</v>
      </c>
      <c r="AL20" s="1">
        <f t="shared" si="6"/>
        <v>0.12590883323157831</v>
      </c>
      <c r="AM20" s="1">
        <f t="shared" ref="AM20" si="7">AM3/AA3-1</f>
        <v>0.11297207672794496</v>
      </c>
      <c r="AN20" s="1">
        <f t="shared" ref="AN20" si="8">AN3/AB3-1</f>
        <v>-0.27443853421245035</v>
      </c>
    </row>
    <row r="21" spans="2:50" ht="15.75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9">O11/C11-1</f>
        <v>-0.28447389233873766</v>
      </c>
      <c r="P21" s="1">
        <f t="shared" si="9"/>
        <v>5.6134300404354631E-2</v>
      </c>
      <c r="Q21" s="1">
        <f t="shared" si="9"/>
        <v>-3.5401255286699573E-2</v>
      </c>
      <c r="R21" s="1">
        <f t="shared" si="9"/>
        <v>7.0555862261874047E-2</v>
      </c>
      <c r="S21" s="1">
        <f t="shared" si="9"/>
        <v>0.27632235982521314</v>
      </c>
      <c r="T21" s="1">
        <f t="shared" si="9"/>
        <v>-3.2938071252859413E-2</v>
      </c>
      <c r="U21" s="1">
        <f t="shared" si="9"/>
        <v>8.9159648341916142E-2</v>
      </c>
      <c r="V21" s="1">
        <f t="shared" si="9"/>
        <v>0.12274518229347198</v>
      </c>
      <c r="W21" s="1">
        <f t="shared" si="9"/>
        <v>0.19634209244893785</v>
      </c>
      <c r="X21" s="1">
        <f t="shared" si="9"/>
        <v>-7.2156217172717696E-2</v>
      </c>
      <c r="Y21" s="1">
        <f t="shared" si="9"/>
        <v>-0.14340683724376346</v>
      </c>
      <c r="Z21" s="1">
        <f t="shared" si="9"/>
        <v>-5.9571844625022852E-2</v>
      </c>
      <c r="AA21" s="1">
        <f t="shared" ref="AA21:AL21" si="10">AA11/O11-1</f>
        <v>-5.3057682931031191E-2</v>
      </c>
      <c r="AB21" s="1">
        <f t="shared" si="10"/>
        <v>0.15198103340378855</v>
      </c>
      <c r="AC21" s="1">
        <f t="shared" si="10"/>
        <v>0.25621608629239034</v>
      </c>
      <c r="AD21" s="1">
        <f t="shared" si="10"/>
        <v>-0.13536216901541009</v>
      </c>
      <c r="AE21" s="1">
        <f t="shared" si="10"/>
        <v>-0.26591893601246552</v>
      </c>
      <c r="AF21" s="1">
        <f t="shared" si="10"/>
        <v>1.284595185824533E-2</v>
      </c>
      <c r="AG21" s="1">
        <f t="shared" si="10"/>
        <v>-3.3477741047441723E-2</v>
      </c>
      <c r="AH21" s="1">
        <f t="shared" si="10"/>
        <v>-7.8842238168322254E-2</v>
      </c>
      <c r="AI21" s="1">
        <f t="shared" si="10"/>
        <v>-0.15219868286994787</v>
      </c>
      <c r="AJ21" s="1">
        <f t="shared" si="10"/>
        <v>-0.1269240426197914</v>
      </c>
      <c r="AK21" s="1">
        <f t="shared" si="10"/>
        <v>-6.5471113149774718E-2</v>
      </c>
      <c r="AL21" s="1">
        <f t="shared" si="10"/>
        <v>0.11304214907509835</v>
      </c>
      <c r="AM21" s="1">
        <f t="shared" ref="AM21" si="11">AM11/AA11-1</f>
        <v>0.11269870612315391</v>
      </c>
      <c r="AN21" s="1">
        <f t="shared" ref="AN21" si="12">AN11/AB11-1</f>
        <v>-0.2771925566568828</v>
      </c>
    </row>
    <row r="22" spans="2:50" ht="15.75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13">O8/C8-1</f>
        <v>-1</v>
      </c>
      <c r="P22" s="1">
        <f t="shared" si="13"/>
        <v>-0.98803677245649624</v>
      </c>
      <c r="Q22" s="1">
        <f t="shared" si="13"/>
        <v>-1</v>
      </c>
      <c r="R22" s="1">
        <f t="shared" si="13"/>
        <v>-1</v>
      </c>
      <c r="S22" s="1">
        <f t="shared" si="13"/>
        <v>0.38676455744804117</v>
      </c>
      <c r="T22" s="1">
        <f t="shared" si="13"/>
        <v>-0.75268808530139908</v>
      </c>
      <c r="U22" s="1">
        <f t="shared" si="13"/>
        <v>-0.73876340310786137</v>
      </c>
      <c r="V22" s="1">
        <f t="shared" si="13"/>
        <v>-0.49970473975717933</v>
      </c>
      <c r="W22" s="1">
        <f t="shared" si="13"/>
        <v>-1.1325875995113366E-2</v>
      </c>
      <c r="X22" s="1">
        <f t="shared" si="13"/>
        <v>4.7720431160455874</v>
      </c>
      <c r="Y22" s="1">
        <f t="shared" si="13"/>
        <v>38.727201599947477</v>
      </c>
      <c r="Z22" s="1" t="e">
        <f t="shared" si="13"/>
        <v>#DIV/0!</v>
      </c>
      <c r="AA22" s="1" t="e">
        <f t="shared" ref="AA22:AL22" si="14">AA8/O8-1</f>
        <v>#DIV/0!</v>
      </c>
      <c r="AB22" s="1">
        <f t="shared" si="14"/>
        <v>5.5162174224757772</v>
      </c>
      <c r="AC22" s="1" t="e">
        <f t="shared" si="14"/>
        <v>#DIV/0!</v>
      </c>
      <c r="AD22" s="1" t="e">
        <f t="shared" si="14"/>
        <v>#DIV/0!</v>
      </c>
      <c r="AE22" s="1">
        <f t="shared" si="14"/>
        <v>-0.90850068288725294</v>
      </c>
      <c r="AF22" s="1">
        <f t="shared" si="14"/>
        <v>-0.11968605489289386</v>
      </c>
      <c r="AG22" s="1">
        <f t="shared" si="14"/>
        <v>1.8430246502553738</v>
      </c>
      <c r="AH22" s="1">
        <f t="shared" si="14"/>
        <v>0.65614539050311826</v>
      </c>
      <c r="AI22" s="1">
        <f t="shared" si="14"/>
        <v>-6.6293091844451424E-2</v>
      </c>
      <c r="AJ22" s="1">
        <f t="shared" si="14"/>
        <v>-0.45556876299981452</v>
      </c>
      <c r="AK22" s="1">
        <f t="shared" si="14"/>
        <v>1.8349637477013823</v>
      </c>
      <c r="AL22" s="1">
        <f t="shared" si="14"/>
        <v>1.8432374005835155</v>
      </c>
      <c r="AM22" s="1">
        <f t="shared" ref="AM22" si="15">AM8/AA8-1</f>
        <v>4.1331282268037839E-3</v>
      </c>
      <c r="AN22" s="1">
        <f t="shared" ref="AN22" si="16">AN8/AB8-1</f>
        <v>11.826568444761323</v>
      </c>
    </row>
    <row r="23" spans="2:50" ht="15.75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17">O15/C15-1</f>
        <v>0.3777550476421816</v>
      </c>
      <c r="P23" s="1">
        <f t="shared" si="17"/>
        <v>0.11795685370786035</v>
      </c>
      <c r="Q23" s="1">
        <f t="shared" si="17"/>
        <v>0.11351072011628927</v>
      </c>
      <c r="R23" s="1">
        <f t="shared" si="17"/>
        <v>-7.7872706873510444E-2</v>
      </c>
      <c r="S23" s="1">
        <f t="shared" si="17"/>
        <v>-3.7609772419781362E-2</v>
      </c>
      <c r="T23" s="1">
        <f t="shared" si="17"/>
        <v>-7.5834995932845928E-2</v>
      </c>
      <c r="U23" s="1">
        <f t="shared" si="17"/>
        <v>-0.1042288823994254</v>
      </c>
      <c r="V23" s="1">
        <f t="shared" si="17"/>
        <v>-9.9974505669108926E-2</v>
      </c>
      <c r="W23" s="1">
        <f t="shared" si="17"/>
        <v>-0.12343352796219176</v>
      </c>
      <c r="X23" s="1">
        <f t="shared" si="17"/>
        <v>1.4719090238555887E-2</v>
      </c>
      <c r="Y23" s="1">
        <f t="shared" si="17"/>
        <v>-4.7013370227126816E-2</v>
      </c>
      <c r="Z23" s="1">
        <f t="shared" si="17"/>
        <v>-5.8045661097575585E-2</v>
      </c>
      <c r="AA23" s="1">
        <f t="shared" ref="AA23:AL23" si="18">AA15/O15-1</f>
        <v>-1.8490321243275432E-2</v>
      </c>
      <c r="AB23" s="1">
        <f t="shared" si="18"/>
        <v>-6.6252835143846278E-2</v>
      </c>
      <c r="AC23" s="1">
        <f t="shared" si="18"/>
        <v>-1.6431105484206454E-2</v>
      </c>
      <c r="AD23" s="1">
        <f t="shared" si="18"/>
        <v>-4.8983190955845801E-2</v>
      </c>
      <c r="AE23" s="1">
        <f t="shared" si="18"/>
        <v>-0.17927407919919014</v>
      </c>
      <c r="AF23" s="1">
        <f t="shared" si="18"/>
        <v>-0.20418766441235481</v>
      </c>
      <c r="AG23" s="1">
        <f t="shared" si="18"/>
        <v>7.6187029914980275E-2</v>
      </c>
      <c r="AH23" s="1">
        <f t="shared" si="18"/>
        <v>-0.19673027146226874</v>
      </c>
      <c r="AI23" s="1">
        <f t="shared" si="18"/>
        <v>-8.9080984932598195E-2</v>
      </c>
      <c r="AJ23" s="1">
        <f t="shared" si="18"/>
        <v>-0.12630479877752299</v>
      </c>
      <c r="AK23" s="1">
        <f t="shared" si="18"/>
        <v>-0.15947138535479843</v>
      </c>
      <c r="AL23" s="1">
        <f t="shared" si="18"/>
        <v>6.2525831700900092E-2</v>
      </c>
      <c r="AM23" s="1">
        <f t="shared" ref="AM23" si="19">AM15/AA15-1</f>
        <v>-2.0780938179890573E-2</v>
      </c>
      <c r="AN23" s="1">
        <f t="shared" ref="AN23" si="20">AN15/AB15-1</f>
        <v>3.1896092424991807E-2</v>
      </c>
    </row>
    <row r="24" spans="2:50" ht="15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50" ht="15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50" ht="15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50" ht="15.75"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5"/>
      <c r="AJ27" s="5"/>
      <c r="AK27" s="5"/>
      <c r="AL27" s="5"/>
    </row>
    <row r="28" spans="2:50" ht="15.75">
      <c r="Y28" s="1"/>
      <c r="Z28" s="1"/>
      <c r="AA28" s="16"/>
      <c r="AB28" s="17"/>
      <c r="AC28" s="17"/>
      <c r="AD28" s="17"/>
      <c r="AE28" s="17"/>
      <c r="AF28" s="17"/>
      <c r="AG28" s="17"/>
      <c r="AH28" s="17"/>
      <c r="AI28" s="18"/>
    </row>
    <row r="29" spans="2:50" ht="15.75">
      <c r="AA29" s="1"/>
      <c r="AB29" s="9"/>
      <c r="AC29" s="9"/>
      <c r="AD29" s="9"/>
      <c r="AE29" s="9"/>
      <c r="AF29" s="9"/>
      <c r="AG29" s="9"/>
      <c r="AH29" s="9"/>
    </row>
    <row r="30" spans="2:50" ht="15.75">
      <c r="AA30" s="1"/>
      <c r="AB30" s="9"/>
      <c r="AC30" s="9"/>
      <c r="AD30" s="9"/>
      <c r="AE30" s="9"/>
      <c r="AF30" s="9"/>
      <c r="AG30" s="9"/>
      <c r="AH30" s="9"/>
    </row>
    <row r="31" spans="2:50" ht="15.75">
      <c r="AA31" s="1"/>
      <c r="AB31" s="9"/>
      <c r="AC31" s="9"/>
      <c r="AD31" s="9"/>
      <c r="AE31" s="9"/>
      <c r="AF31" s="9"/>
      <c r="AG31" s="9"/>
      <c r="AH31" s="9"/>
    </row>
  </sheetData>
  <conditionalFormatting sqref="C24:AA25 C26:X26 Y26:Z28 O20:AD23 AA26:AA31">
    <cfRule type="cellIs" dxfId="17" priority="23" operator="lessThan">
      <formula>-0.0051</formula>
    </cfRule>
    <cfRule type="cellIs" dxfId="16" priority="24" operator="greaterThan">
      <formula>0.0051</formula>
    </cfRule>
  </conditionalFormatting>
  <conditionalFormatting sqref="C20:N23">
    <cfRule type="cellIs" dxfId="15" priority="5" operator="lessThan">
      <formula>-0.0051</formula>
    </cfRule>
    <cfRule type="cellIs" dxfId="14" priority="6" operator="greaterThan">
      <formula>0.0051</formula>
    </cfRule>
  </conditionalFormatting>
  <conditionalFormatting sqref="AE20:AJ23">
    <cfRule type="cellIs" dxfId="13" priority="3" operator="lessThan">
      <formula>-0.0051</formula>
    </cfRule>
    <cfRule type="cellIs" dxfId="12" priority="4" operator="greaterThan">
      <formula>0.0051</formula>
    </cfRule>
  </conditionalFormatting>
  <conditionalFormatting sqref="AK20:AN23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7" width="9.140625" style="5"/>
    <col min="8" max="9" width="9.140625" style="5" customWidth="1"/>
    <col min="10" max="14" width="9.140625" style="5"/>
  </cols>
  <sheetData>
    <row r="1" spans="1:14" ht="16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6.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4576529.3178499993</v>
      </c>
    </row>
    <row r="3" spans="1:14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1587382.93</v>
      </c>
    </row>
    <row r="4" spans="1:14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211600.32799999998</v>
      </c>
    </row>
    <row r="5" spans="1:14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1375394.8359999999</v>
      </c>
    </row>
    <row r="6" spans="1:14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</row>
    <row r="7" spans="1:14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387.76600000000002</v>
      </c>
    </row>
    <row r="8" spans="1:14" s="14" customFormat="1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2989146.3878500001</v>
      </c>
    </row>
    <row r="9" spans="1:14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4556318.9777199998</v>
      </c>
    </row>
    <row r="11" spans="1:14" s="14" customFormat="1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1567172.5898699998</v>
      </c>
    </row>
    <row r="12" spans="1:14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4717.4883599999994</v>
      </c>
    </row>
    <row r="13" spans="1:14" s="14" customFormat="1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549565.62967000005</v>
      </c>
      <c r="M13" s="13">
        <f>SUM(Monthly!AG13:AI13)</f>
        <v>10934682.19686</v>
      </c>
      <c r="N13" s="13">
        <f>SUM(Monthly!AJ13:AL13)</f>
        <v>2989146.3878500001</v>
      </c>
    </row>
    <row r="14" spans="1:14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3238.2799999999997</v>
      </c>
      <c r="M14" s="3">
        <f>SUM(Monthly!AG14:AI14)</f>
        <v>5605.1968399999996</v>
      </c>
      <c r="N14" s="3">
        <f>SUM(Monthly!AJ14:AL14)</f>
        <v>0</v>
      </c>
    </row>
    <row r="15" spans="1:14" s="15" customFormat="1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N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</row>
    <row r="21" spans="1:14">
      <c r="B21" s="2" t="s">
        <v>31</v>
      </c>
      <c r="C21" s="10"/>
      <c r="D21" s="10"/>
      <c r="E21" s="10"/>
      <c r="F21" s="10"/>
      <c r="G21" s="1">
        <f t="shared" ref="G21:I21" si="2">G11/C11-1</f>
        <v>-0.12207938074719438</v>
      </c>
      <c r="H21" s="1">
        <f t="shared" si="2"/>
        <v>0.1036938382208541</v>
      </c>
      <c r="I21" s="1">
        <f t="shared" si="2"/>
        <v>0.13918317158503801</v>
      </c>
      <c r="J21" s="1">
        <f>J11/F11-1</f>
        <v>-9.2718648001360315E-2</v>
      </c>
      <c r="K21" s="1">
        <f t="shared" ref="K21:N21" si="3">K11/G11-1</f>
        <v>0.10788107954028692</v>
      </c>
      <c r="L21" s="1">
        <f t="shared" si="3"/>
        <v>-0.14752198990539345</v>
      </c>
      <c r="M21" s="1">
        <f t="shared" si="3"/>
        <v>-9.3466308791097408E-2</v>
      </c>
      <c r="N21" s="1">
        <f t="shared" si="3"/>
        <v>-1.4144622803155538E-2</v>
      </c>
    </row>
    <row r="22" spans="1:14">
      <c r="B22" s="2" t="s">
        <v>21</v>
      </c>
      <c r="C22" s="10"/>
      <c r="D22" s="10"/>
      <c r="E22" s="10"/>
      <c r="F22" s="10"/>
      <c r="G22" s="1">
        <f t="shared" ref="G22:I22" si="4">G8/C8-1</f>
        <v>-0.99501731992130305</v>
      </c>
      <c r="H22" s="1">
        <f t="shared" si="4"/>
        <v>-0.64947666077491106</v>
      </c>
      <c r="I22" s="1">
        <f t="shared" si="4"/>
        <v>-0.40269413470090076</v>
      </c>
      <c r="J22" s="1">
        <f>J8/F8-1</f>
        <v>5.2772484604036283</v>
      </c>
      <c r="K22" s="1">
        <f t="shared" ref="K22:N22" si="5">K8/G8-1</f>
        <v>69.854048964423185</v>
      </c>
      <c r="L22" s="1">
        <f t="shared" si="5"/>
        <v>-0.52230336910467523</v>
      </c>
      <c r="M22" s="1">
        <f t="shared" si="5"/>
        <v>0.39855788226718336</v>
      </c>
      <c r="N22" s="1">
        <f t="shared" si="5"/>
        <v>-0.25344090131776065</v>
      </c>
    </row>
    <row r="23" spans="1:14">
      <c r="G23" s="1"/>
      <c r="H23" s="1"/>
      <c r="I23" s="1"/>
      <c r="J23" s="1"/>
      <c r="K23" s="1"/>
      <c r="L23" s="1"/>
      <c r="M23" s="1"/>
      <c r="N23" s="1"/>
    </row>
  </sheetData>
  <conditionalFormatting sqref="G23:N23 C19:N22">
    <cfRule type="cellIs" dxfId="9" priority="11" operator="lessThan">
      <formula>-0.0051</formula>
    </cfRule>
    <cfRule type="cellIs" dxfId="8" priority="12" operator="greaterThan">
      <formula>0.0051</formula>
    </cfRule>
  </conditionalFormatting>
  <conditionalFormatting sqref="C15:N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E22" sqref="E2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4" width="9.42578125" style="5" bestFit="1" customWidth="1"/>
    <col min="5" max="5" width="9.140625" style="5"/>
  </cols>
  <sheetData>
    <row r="1" spans="1:5" ht="16.5" thickBot="1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6.5" thickTop="1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20395546.713203002</v>
      </c>
    </row>
    <row r="3" spans="1:5" s="14" customFormat="1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5241036.6647129999</v>
      </c>
    </row>
    <row r="4" spans="1: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1123659.9906669999</v>
      </c>
    </row>
    <row r="5" spans="1: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3713893.5529999994</v>
      </c>
    </row>
    <row r="6" spans="1: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1086.8599599999998</v>
      </c>
    </row>
    <row r="8" spans="1:5" s="14" customFormat="1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15154510.048490001</v>
      </c>
    </row>
    <row r="9" spans="1: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20379756.70214</v>
      </c>
    </row>
    <row r="11" spans="1:5" s="14" customFormat="1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5216403.1768100001</v>
      </c>
    </row>
    <row r="12" spans="1: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12381.21392</v>
      </c>
    </row>
    <row r="13" spans="1:5" s="14" customFormat="1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15154510.048490001</v>
      </c>
    </row>
    <row r="14" spans="1: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8843.4768399999994</v>
      </c>
    </row>
    <row r="15" spans="1:5">
      <c r="B15" s="2" t="s">
        <v>29</v>
      </c>
      <c r="C15" s="10"/>
      <c r="D15" s="10"/>
      <c r="E15" s="10"/>
    </row>
    <row r="16" spans="1:5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1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</row>
  </sheetData>
  <conditionalFormatting sqref="D20:E22 C19:F19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2019-03-27T11:14:32Z</dcterms:modified>
</cp:coreProperties>
</file>