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480" yWindow="120" windowWidth="27792" windowHeight="12108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AD21" i="1" l="1"/>
  <c r="AD22" i="1"/>
  <c r="AD23" i="1"/>
  <c r="AC21" i="1" l="1"/>
  <c r="AC22" i="1"/>
  <c r="AC23" i="1"/>
  <c r="AB21" i="1" l="1"/>
  <c r="AB22" i="1"/>
  <c r="AB23" i="1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D13" i="1" l="1"/>
  <c r="D10" i="1" s="1"/>
  <c r="E13" i="1"/>
  <c r="E10" i="1" s="1"/>
  <c r="F13" i="1"/>
  <c r="F10" i="1" s="1"/>
  <c r="G13" i="1"/>
  <c r="G10" i="1" s="1"/>
  <c r="H13" i="1"/>
  <c r="H10" i="1" s="1"/>
  <c r="I13" i="1"/>
  <c r="I10" i="1" s="1"/>
  <c r="J13" i="1"/>
  <c r="J10" i="1" s="1"/>
  <c r="K13" i="1"/>
  <c r="K10" i="1" s="1"/>
  <c r="L13" i="1"/>
  <c r="L10" i="1" s="1"/>
  <c r="M13" i="1"/>
  <c r="M10" i="1" s="1"/>
  <c r="N13" i="1"/>
  <c r="N10" i="1" s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F10" i="1" s="1"/>
  <c r="AG13" i="1"/>
  <c r="AG10" i="1" s="1"/>
  <c r="AH13" i="1"/>
  <c r="AH10" i="1" s="1"/>
  <c r="AI13" i="1"/>
  <c r="AI10" i="1" s="1"/>
  <c r="AJ13" i="1"/>
  <c r="AJ10" i="1" s="1"/>
  <c r="AK13" i="1"/>
  <c r="AK10" i="1" s="1"/>
  <c r="AL13" i="1"/>
  <c r="AL10" i="1" s="1"/>
  <c r="C13" i="1"/>
  <c r="C10" i="1" s="1"/>
  <c r="AL3" i="1"/>
  <c r="AL2" i="1" s="1"/>
  <c r="AK3" i="1"/>
  <c r="AK2" i="1" s="1"/>
  <c r="AJ3" i="1"/>
  <c r="AJ2" i="1" s="1"/>
  <c r="AI3" i="1"/>
  <c r="AI2" i="1" s="1"/>
  <c r="AH3" i="1"/>
  <c r="AH2" i="1" s="1"/>
  <c r="AG3" i="1"/>
  <c r="AG2" i="1" s="1"/>
  <c r="AF3" i="1"/>
  <c r="AF2" i="1" s="1"/>
  <c r="AE3" i="1"/>
  <c r="AE2" i="1" s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R2" i="1" l="1"/>
  <c r="H2" i="18" s="1"/>
  <c r="R20" i="1"/>
  <c r="O2" i="1"/>
  <c r="O20" i="1"/>
  <c r="S2" i="1"/>
  <c r="S20" i="1"/>
  <c r="W2" i="1"/>
  <c r="W20" i="1"/>
  <c r="V2" i="1"/>
  <c r="V20" i="1"/>
  <c r="P2" i="1"/>
  <c r="P20" i="1"/>
  <c r="T2" i="1"/>
  <c r="T20" i="1"/>
  <c r="X2" i="1"/>
  <c r="X20" i="1"/>
  <c r="Z2" i="1"/>
  <c r="J2" i="18" s="1"/>
  <c r="Z20" i="1"/>
  <c r="Q2" i="1"/>
  <c r="Q20" i="1"/>
  <c r="U2" i="1"/>
  <c r="I2" i="18" s="1"/>
  <c r="U20" i="1"/>
  <c r="Y2" i="1"/>
  <c r="Y20" i="1"/>
  <c r="AD2" i="1"/>
  <c r="AD20" i="1"/>
  <c r="AC2" i="1"/>
  <c r="AC20" i="1"/>
  <c r="AA2" i="1"/>
  <c r="AA20" i="1"/>
  <c r="AB2" i="1"/>
  <c r="AB20" i="1"/>
  <c r="E14" i="19"/>
  <c r="D14" i="19"/>
  <c r="C14" i="19"/>
  <c r="E13" i="19"/>
  <c r="D13" i="19"/>
  <c r="C13" i="19"/>
  <c r="E12" i="19"/>
  <c r="D12" i="19"/>
  <c r="C12" i="19"/>
  <c r="E11" i="19"/>
  <c r="D11" i="19"/>
  <c r="D21" i="19" s="1"/>
  <c r="C11" i="19"/>
  <c r="E10" i="19"/>
  <c r="D10" i="19"/>
  <c r="C10" i="19"/>
  <c r="E9" i="19"/>
  <c r="D9" i="19"/>
  <c r="C9" i="19"/>
  <c r="E8" i="19"/>
  <c r="E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D20" i="19" s="1"/>
  <c r="C3" i="19"/>
  <c r="D2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K3" i="18"/>
  <c r="J3" i="18"/>
  <c r="N2" i="18"/>
  <c r="M2" i="18"/>
  <c r="L2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G2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I20" i="18" l="1"/>
  <c r="I21" i="18"/>
  <c r="D22" i="19"/>
  <c r="E2" i="19"/>
  <c r="E20" i="19"/>
  <c r="E21" i="19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<sst xmlns="http://schemas.openxmlformats.org/spreadsheetml/2006/main" count="79" uniqueCount="34">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</sst>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1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tabSelected="1" zoomScale="130" zoomScaleNormal="130" workbookViewId="0">
      <pane xSplit="2" topLeftCell="T1" activePane="topRight" state="frozen"/>
      <selection pane="topRight" activeCell="AF6" sqref="AF6"/>
    </sheetView>
  </sheetViews>
  <sheetFormatPr defaultColWidth="9.109375" defaultRowHeight="18.600000000000001"/>
  <cols>
    <col min="1" max="1" width="19.109375" style="4" bestFit="1" customWidth="1"/>
    <col min="2" max="2" width="45.88671875" style="2" bestFit="1" customWidth="1"/>
    <col min="3" max="30" width="9.109375" style="5"/>
    <col min="31" max="16384" width="9.109375" style="4"/>
  </cols>
  <sheetData>
    <row r="1" spans="1:38" s="7" customFormat="1" ht="18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</row>
    <row r="2" spans="1:38" ht="19.2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1157681.9971400001</v>
      </c>
      <c r="AD2" s="3">
        <f t="shared" si="0"/>
        <v>399568.69311700005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</row>
    <row r="3" spans="1:38" s="11" customFormat="1" ht="17.399999999999999">
      <c r="B3" s="12" t="s">
        <v>16</v>
      </c>
      <c r="C3" s="13">
        <f>SUM(C4:C7)</f>
        <v>1044919.66656</v>
      </c>
      <c r="D3" s="13">
        <f t="shared" ref="D3:AL3" si="1">SUM(D4:D7)</f>
        <v>653357.2061500001</v>
      </c>
      <c r="E3" s="13">
        <f t="shared" si="1"/>
        <v>631309.77402000001</v>
      </c>
      <c r="F3" s="13">
        <f t="shared" si="1"/>
        <v>434614.88303999993</v>
      </c>
      <c r="G3" s="13">
        <f t="shared" si="1"/>
        <v>235808.00919999997</v>
      </c>
      <c r="H3" s="13">
        <f t="shared" si="1"/>
        <v>193180.04777999999</v>
      </c>
      <c r="I3" s="13">
        <f t="shared" si="1"/>
        <v>177085.93252</v>
      </c>
      <c r="J3" s="13">
        <f t="shared" si="1"/>
        <v>182312.63340000002</v>
      </c>
      <c r="K3" s="13">
        <f t="shared" si="1"/>
        <v>209852.82317000002</v>
      </c>
      <c r="L3" s="13">
        <f t="shared" si="1"/>
        <v>490727.83206000004</v>
      </c>
      <c r="M3" s="13">
        <f t="shared" si="1"/>
        <v>624819.24037999997</v>
      </c>
      <c r="N3" s="13">
        <f t="shared" si="1"/>
        <v>651521.11881000001</v>
      </c>
      <c r="O3" s="13">
        <f t="shared" si="1"/>
        <v>746088.31384000008</v>
      </c>
      <c r="P3" s="13">
        <f t="shared" si="1"/>
        <v>679829.12248000014</v>
      </c>
      <c r="Q3" s="13">
        <f t="shared" si="1"/>
        <v>607778.40012999997</v>
      </c>
      <c r="R3" s="13">
        <f t="shared" si="1"/>
        <v>455622.84400000004</v>
      </c>
      <c r="S3" s="13">
        <f t="shared" si="1"/>
        <v>303112.71400000004</v>
      </c>
      <c r="T3" s="13">
        <f t="shared" si="1"/>
        <v>185169.196</v>
      </c>
      <c r="U3" s="13">
        <f t="shared" si="1"/>
        <v>193042.64499999999</v>
      </c>
      <c r="V3" s="13">
        <f t="shared" si="1"/>
        <v>204225.91654000001</v>
      </c>
      <c r="W3" s="13">
        <f t="shared" si="1"/>
        <v>250259.147</v>
      </c>
      <c r="X3" s="13">
        <f t="shared" si="1"/>
        <v>464751.16515000013</v>
      </c>
      <c r="Y3" s="13">
        <f t="shared" si="1"/>
        <v>532402.27513999993</v>
      </c>
      <c r="Z3" s="13">
        <f t="shared" si="1"/>
        <v>611527.52308000007</v>
      </c>
      <c r="AA3" s="13">
        <f t="shared" si="1"/>
        <v>709638.15131999995</v>
      </c>
      <c r="AB3" s="13">
        <f t="shared" si="1"/>
        <v>781133.85664000001</v>
      </c>
      <c r="AC3" s="13">
        <f t="shared" si="1"/>
        <v>749597.06417999999</v>
      </c>
      <c r="AD3" s="13">
        <f t="shared" si="1"/>
        <v>393743.01666700002</v>
      </c>
      <c r="AE3" s="13">
        <f t="shared" si="1"/>
        <v>0</v>
      </c>
      <c r="AF3" s="13">
        <f t="shared" si="1"/>
        <v>0</v>
      </c>
      <c r="AG3" s="13">
        <f t="shared" si="1"/>
        <v>0</v>
      </c>
      <c r="AH3" s="13">
        <f t="shared" si="1"/>
        <v>0</v>
      </c>
      <c r="AI3" s="13">
        <f t="shared" si="1"/>
        <v>0</v>
      </c>
      <c r="AJ3" s="13">
        <f t="shared" si="1"/>
        <v>0</v>
      </c>
      <c r="AK3" s="13">
        <f t="shared" si="1"/>
        <v>0</v>
      </c>
      <c r="AL3" s="13">
        <f t="shared" si="1"/>
        <v>0</v>
      </c>
    </row>
    <row r="4" spans="1:38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/>
      <c r="AF4" s="3"/>
      <c r="AG4" s="3"/>
      <c r="AH4" s="3"/>
      <c r="AI4" s="3"/>
      <c r="AJ4" s="3"/>
      <c r="AK4" s="3"/>
      <c r="AL4" s="3"/>
    </row>
    <row r="5" spans="1:38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505102.81011999998</v>
      </c>
      <c r="AD5" s="3">
        <v>235958.95300000001</v>
      </c>
      <c r="AE5" s="3"/>
      <c r="AF5" s="3"/>
      <c r="AG5" s="3"/>
      <c r="AH5" s="3"/>
      <c r="AI5" s="3"/>
      <c r="AJ5" s="3"/>
      <c r="AK5" s="3"/>
      <c r="AL5" s="3"/>
    </row>
    <row r="6" spans="1:38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/>
      <c r="AF6" s="3"/>
      <c r="AG6" s="3"/>
      <c r="AH6" s="3"/>
      <c r="AI6" s="3"/>
      <c r="AJ6" s="3"/>
      <c r="AK6" s="3"/>
      <c r="AL6" s="3"/>
    </row>
    <row r="7" spans="1:38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169.79606000000001</v>
      </c>
      <c r="AD7" s="3">
        <v>89.512</v>
      </c>
      <c r="AE7" s="3"/>
      <c r="AF7" s="3"/>
      <c r="AG7" s="3"/>
      <c r="AH7" s="3"/>
      <c r="AI7" s="3"/>
      <c r="AJ7" s="3"/>
      <c r="AK7" s="3"/>
      <c r="AL7" s="3"/>
    </row>
    <row r="8" spans="1:38" s="11" customFormat="1" ht="17.399999999999999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/>
      <c r="AF8" s="13"/>
      <c r="AG8" s="13"/>
      <c r="AH8" s="13"/>
      <c r="AI8" s="13"/>
      <c r="AJ8" s="13"/>
      <c r="AK8" s="13"/>
      <c r="AL8" s="13"/>
    </row>
    <row r="9" spans="1:38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</row>
    <row r="10" spans="1:38">
      <c r="B10" s="2" t="s">
        <v>23</v>
      </c>
      <c r="C10" s="3">
        <f>C11+C13+C14</f>
        <v>1292668.7980800001</v>
      </c>
      <c r="D10" s="3">
        <f t="shared" ref="D10:AL10" si="2">D11+D13+D14</f>
        <v>1448544.2235000001</v>
      </c>
      <c r="E10" s="3">
        <f t="shared" si="2"/>
        <v>1508095.1678200001</v>
      </c>
      <c r="F10" s="3">
        <f t="shared" si="2"/>
        <v>1033024.79007</v>
      </c>
      <c r="G10" s="3">
        <f t="shared" si="2"/>
        <v>663196.58000000007</v>
      </c>
      <c r="H10" s="3">
        <f t="shared" si="2"/>
        <v>2440396.3790700003</v>
      </c>
      <c r="I10" s="3">
        <f t="shared" si="2"/>
        <v>4142702.9221900003</v>
      </c>
      <c r="J10" s="3">
        <f t="shared" si="2"/>
        <v>4768426.302889999</v>
      </c>
      <c r="K10" s="3">
        <f t="shared" si="2"/>
        <v>4749202.4874200001</v>
      </c>
      <c r="L10" s="3">
        <f t="shared" si="2"/>
        <v>1114538.1903300001</v>
      </c>
      <c r="M10" s="3">
        <f t="shared" si="2"/>
        <v>627044.41709999996</v>
      </c>
      <c r="N10" s="3">
        <f t="shared" si="2"/>
        <v>649718.76066000003</v>
      </c>
      <c r="O10" s="3">
        <f t="shared" si="2"/>
        <v>747311.93767999997</v>
      </c>
      <c r="P10" s="3">
        <f t="shared" si="2"/>
        <v>690823.16697999998</v>
      </c>
      <c r="Q10" s="3">
        <f t="shared" si="2"/>
        <v>608286.07417000004</v>
      </c>
      <c r="R10" s="3">
        <f t="shared" si="2"/>
        <v>457517.109</v>
      </c>
      <c r="S10" s="3">
        <f t="shared" si="2"/>
        <v>894356.88155999989</v>
      </c>
      <c r="T10" s="3">
        <f t="shared" si="2"/>
        <v>742467.14850000001</v>
      </c>
      <c r="U10" s="3">
        <f t="shared" si="2"/>
        <v>1231025.7456</v>
      </c>
      <c r="V10" s="3">
        <f t="shared" si="2"/>
        <v>2499001.2019499997</v>
      </c>
      <c r="W10" s="3">
        <f t="shared" si="2"/>
        <v>4738844.8280800004</v>
      </c>
      <c r="X10" s="3">
        <f t="shared" si="2"/>
        <v>4099247.0349900001</v>
      </c>
      <c r="Y10" s="3">
        <f t="shared" si="2"/>
        <v>741818.83809000009</v>
      </c>
      <c r="Z10" s="3">
        <f t="shared" si="2"/>
        <v>753435.55888000014</v>
      </c>
      <c r="AA10" s="3">
        <f t="shared" si="2"/>
        <v>918052.18151999998</v>
      </c>
      <c r="AB10" s="3">
        <f t="shared" si="2"/>
        <v>847381.2768799999</v>
      </c>
      <c r="AC10" s="3">
        <f t="shared" si="2"/>
        <v>1172223.6844000001</v>
      </c>
      <c r="AD10" s="3">
        <f t="shared" si="2"/>
        <v>401371.07175</v>
      </c>
      <c r="AE10" s="3">
        <f t="shared" si="2"/>
        <v>0</v>
      </c>
      <c r="AF10" s="3">
        <f t="shared" si="2"/>
        <v>0</v>
      </c>
      <c r="AG10" s="3">
        <f t="shared" si="2"/>
        <v>0</v>
      </c>
      <c r="AH10" s="3">
        <f t="shared" si="2"/>
        <v>0</v>
      </c>
      <c r="AI10" s="3">
        <f t="shared" si="2"/>
        <v>0</v>
      </c>
      <c r="AJ10" s="3">
        <f t="shared" si="2"/>
        <v>0</v>
      </c>
      <c r="AK10" s="3">
        <f t="shared" si="2"/>
        <v>0</v>
      </c>
      <c r="AL10" s="3">
        <f t="shared" si="2"/>
        <v>0</v>
      </c>
    </row>
    <row r="11" spans="1:38" s="11" customFormat="1" ht="17.399999999999999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395545.39529999997</v>
      </c>
      <c r="AE11" s="13"/>
      <c r="AF11" s="13"/>
      <c r="AG11" s="13"/>
      <c r="AH11" s="13"/>
      <c r="AI11" s="13"/>
      <c r="AJ11" s="13"/>
      <c r="AK11" s="13"/>
      <c r="AL11" s="13"/>
    </row>
    <row r="12" spans="1:38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/>
      <c r="AF12" s="3"/>
      <c r="AG12" s="3"/>
      <c r="AH12" s="3"/>
      <c r="AI12" s="3"/>
      <c r="AJ12" s="3"/>
      <c r="AK12" s="3"/>
      <c r="AL12" s="3"/>
    </row>
    <row r="13" spans="1:38" s="11" customFormat="1" ht="17.399999999999999">
      <c r="B13" s="12" t="s">
        <v>21</v>
      </c>
      <c r="C13" s="13">
        <f>C8</f>
        <v>248245.77888000003</v>
      </c>
      <c r="D13" s="13">
        <f t="shared" ref="D13:AL13" si="3">D8</f>
        <v>803540.81330000004</v>
      </c>
      <c r="E13" s="13">
        <f t="shared" si="3"/>
        <v>877484.69117999997</v>
      </c>
      <c r="F13" s="13">
        <f t="shared" si="3"/>
        <v>605705.25951</v>
      </c>
      <c r="G13" s="13">
        <f t="shared" si="3"/>
        <v>428756.10768000002</v>
      </c>
      <c r="H13" s="13">
        <f t="shared" si="3"/>
        <v>2247628.3246500003</v>
      </c>
      <c r="I13" s="13">
        <f t="shared" si="3"/>
        <v>3963186.7352700001</v>
      </c>
      <c r="J13" s="13">
        <f t="shared" si="3"/>
        <v>4586425.8833599994</v>
      </c>
      <c r="K13" s="13">
        <f t="shared" si="3"/>
        <v>4540064.7015899997</v>
      </c>
      <c r="L13" s="13">
        <f t="shared" si="3"/>
        <v>632547.01835999999</v>
      </c>
      <c r="M13" s="13">
        <f t="shared" si="3"/>
        <v>5295.80386</v>
      </c>
      <c r="N13" s="13">
        <f t="shared" si="3"/>
        <v>0</v>
      </c>
      <c r="O13" s="13">
        <f t="shared" si="3"/>
        <v>0</v>
      </c>
      <c r="P13" s="13">
        <f t="shared" si="3"/>
        <v>9612.9415900000004</v>
      </c>
      <c r="Q13" s="13">
        <f t="shared" si="3"/>
        <v>0</v>
      </c>
      <c r="R13" s="13">
        <f t="shared" si="3"/>
        <v>0</v>
      </c>
      <c r="S13" s="13">
        <f t="shared" si="3"/>
        <v>594583.77391999995</v>
      </c>
      <c r="T13" s="13">
        <f t="shared" si="3"/>
        <v>555865.26450000005</v>
      </c>
      <c r="U13" s="13">
        <f t="shared" si="3"/>
        <v>1035329.4155700001</v>
      </c>
      <c r="V13" s="13">
        <f t="shared" si="3"/>
        <v>2294567.1308999998</v>
      </c>
      <c r="W13" s="13">
        <f t="shared" si="3"/>
        <v>4488644.4917700002</v>
      </c>
      <c r="X13" s="13">
        <f t="shared" si="3"/>
        <v>3651088.6628999999</v>
      </c>
      <c r="Y13" s="13">
        <f t="shared" si="3"/>
        <v>210387.46758000003</v>
      </c>
      <c r="Z13" s="13">
        <f t="shared" si="3"/>
        <v>142421.74328</v>
      </c>
      <c r="AA13" s="13">
        <f t="shared" si="3"/>
        <v>210390.88368</v>
      </c>
      <c r="AB13" s="13">
        <f t="shared" si="3"/>
        <v>62640.017469999999</v>
      </c>
      <c r="AC13" s="13">
        <f t="shared" si="3"/>
        <v>408084.93296000006</v>
      </c>
      <c r="AD13" s="13">
        <f t="shared" si="3"/>
        <v>5825.676449999999</v>
      </c>
      <c r="AE13" s="13">
        <f t="shared" si="3"/>
        <v>0</v>
      </c>
      <c r="AF13" s="13">
        <f t="shared" si="3"/>
        <v>0</v>
      </c>
      <c r="AG13" s="13">
        <f t="shared" si="3"/>
        <v>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0</v>
      </c>
    </row>
    <row r="14" spans="1:38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/>
      <c r="AF14" s="3"/>
      <c r="AG14" s="3"/>
      <c r="AH14" s="3"/>
      <c r="AI14" s="3"/>
      <c r="AJ14" s="3"/>
      <c r="AK14" s="3"/>
      <c r="AL14" s="3"/>
    </row>
    <row r="15" spans="1:38" s="11" customFormat="1" ht="17.399999999999999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50246.223760000008</v>
      </c>
      <c r="AD15" s="13">
        <v>47334.758900000001</v>
      </c>
      <c r="AE15" s="13"/>
      <c r="AF15" s="13"/>
      <c r="AG15" s="13"/>
      <c r="AH15" s="13"/>
      <c r="AI15" s="13"/>
      <c r="AJ15" s="13"/>
      <c r="AK15" s="13"/>
      <c r="AL15" s="13"/>
    </row>
    <row r="16" spans="1:38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2209.1316000000015</v>
      </c>
      <c r="AD16" s="3">
        <v>-2767.6302500000002</v>
      </c>
      <c r="AE16" s="3"/>
      <c r="AF16" s="3"/>
      <c r="AG16" s="3"/>
      <c r="AH16" s="3"/>
      <c r="AI16" s="3"/>
      <c r="AJ16" s="3"/>
      <c r="AK16" s="3"/>
      <c r="AL16" s="3"/>
    </row>
    <row r="17" spans="2:38" s="11" customFormat="1" ht="17.399999999999999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/>
      <c r="AF17" s="13"/>
      <c r="AG17" s="13"/>
      <c r="AH17" s="13"/>
      <c r="AI17" s="13"/>
      <c r="AJ17" s="13"/>
      <c r="AK17" s="13"/>
      <c r="AL17" s="13"/>
    </row>
    <row r="18" spans="2:38" s="11" customFormat="1" ht="17.399999999999999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/>
      <c r="AF18" s="13"/>
      <c r="AG18" s="13"/>
      <c r="AH18" s="13"/>
      <c r="AI18" s="13"/>
      <c r="AJ18" s="13"/>
      <c r="AK18" s="13"/>
      <c r="AL18" s="13"/>
    </row>
    <row r="20" spans="2:38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D20" si="4">O3/C3-1</f>
        <v>-0.28598500179806963</v>
      </c>
      <c r="P20" s="1">
        <f t="shared" si="4"/>
        <v>4.0516758797212171E-2</v>
      </c>
      <c r="Q20" s="1">
        <f t="shared" si="4"/>
        <v>-3.7273894462553581E-2</v>
      </c>
      <c r="R20" s="1">
        <f t="shared" si="4"/>
        <v>4.8336957107993461E-2</v>
      </c>
      <c r="S20" s="1">
        <f t="shared" si="4"/>
        <v>0.28542162341447752</v>
      </c>
      <c r="T20" s="1">
        <f t="shared" si="4"/>
        <v>-4.1468318659507841E-2</v>
      </c>
      <c r="U20" s="1">
        <f t="shared" si="4"/>
        <v>9.0107171433269295E-2</v>
      </c>
      <c r="V20" s="1">
        <f t="shared" si="4"/>
        <v>0.12019618570218071</v>
      </c>
      <c r="W20" s="1">
        <f t="shared" si="4"/>
        <v>0.19254601019719031</v>
      </c>
      <c r="X20" s="1">
        <f t="shared" si="4"/>
        <v>-5.293497782865475E-2</v>
      </c>
      <c r="Y20" s="1">
        <f t="shared" si="4"/>
        <v>-0.14790992221013277</v>
      </c>
      <c r="Z20" s="1">
        <f t="shared" si="4"/>
        <v>-6.1384956796255552E-2</v>
      </c>
      <c r="AA20" s="1">
        <f t="shared" si="4"/>
        <v>-4.8855024055258101E-2</v>
      </c>
      <c r="AB20" s="1">
        <f t="shared" si="4"/>
        <v>0.14901499628383474</v>
      </c>
      <c r="AC20" s="1">
        <f t="shared" si="4"/>
        <v>0.23333942769217519</v>
      </c>
      <c r="AD20" s="1">
        <f t="shared" si="4"/>
        <v>-0.13581370677059379</v>
      </c>
      <c r="AE20" s="9"/>
      <c r="AF20" s="9"/>
      <c r="AG20" s="9"/>
      <c r="AH20" s="9"/>
      <c r="AI20" s="9"/>
      <c r="AJ20" s="9"/>
      <c r="AK20" s="9"/>
      <c r="AL20" s="9"/>
    </row>
    <row r="21" spans="2:38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5">O11/C11-1</f>
        <v>-0.28447389233873766</v>
      </c>
      <c r="P21" s="1">
        <f t="shared" si="5"/>
        <v>5.6134300404354631E-2</v>
      </c>
      <c r="Q21" s="1">
        <f t="shared" si="5"/>
        <v>-3.5401255286699573E-2</v>
      </c>
      <c r="R21" s="1">
        <f t="shared" si="5"/>
        <v>7.0555862261874047E-2</v>
      </c>
      <c r="S21" s="1">
        <f t="shared" si="5"/>
        <v>0.27632235982521314</v>
      </c>
      <c r="T21" s="1">
        <f t="shared" si="5"/>
        <v>-3.2938071252859413E-2</v>
      </c>
      <c r="U21" s="1">
        <f t="shared" si="5"/>
        <v>8.9159648341916142E-2</v>
      </c>
      <c r="V21" s="1">
        <f t="shared" si="5"/>
        <v>0.12274518229347198</v>
      </c>
      <c r="W21" s="1">
        <f t="shared" si="5"/>
        <v>0.19634209244893785</v>
      </c>
      <c r="X21" s="1">
        <f t="shared" si="5"/>
        <v>-7.2156217172717696E-2</v>
      </c>
      <c r="Y21" s="1">
        <f t="shared" si="5"/>
        <v>-0.14340683724376346</v>
      </c>
      <c r="Z21" s="1">
        <f t="shared" si="5"/>
        <v>-5.9571844625022852E-2</v>
      </c>
      <c r="AA21" s="1">
        <f>AA11/O11-1</f>
        <v>-5.3057682931031191E-2</v>
      </c>
      <c r="AB21" s="1">
        <f>AB11/P11-1</f>
        <v>0.15198103340378855</v>
      </c>
      <c r="AC21" s="1">
        <f>AC11/Q11-1</f>
        <v>0.25621608629239034</v>
      </c>
      <c r="AD21" s="1">
        <f>AD11/R11-1</f>
        <v>-0.13536212332929698</v>
      </c>
      <c r="AE21" s="9"/>
      <c r="AF21" s="9"/>
      <c r="AG21" s="9"/>
      <c r="AH21" s="9"/>
      <c r="AI21" s="9"/>
      <c r="AJ21" s="9"/>
      <c r="AK21" s="9"/>
      <c r="AL21" s="9"/>
    </row>
    <row r="22" spans="2:38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6">O8/C8-1</f>
        <v>-1</v>
      </c>
      <c r="P22" s="1">
        <f t="shared" si="6"/>
        <v>-0.98803677245649624</v>
      </c>
      <c r="Q22" s="1">
        <f t="shared" si="6"/>
        <v>-1</v>
      </c>
      <c r="R22" s="1">
        <f t="shared" si="6"/>
        <v>-1</v>
      </c>
      <c r="S22" s="1">
        <f t="shared" si="6"/>
        <v>0.38676455744804117</v>
      </c>
      <c r="T22" s="1">
        <f t="shared" si="6"/>
        <v>-0.75268808530139908</v>
      </c>
      <c r="U22" s="1">
        <f t="shared" si="6"/>
        <v>-0.73876340310786137</v>
      </c>
      <c r="V22" s="1">
        <f t="shared" si="6"/>
        <v>-0.49970473975717933</v>
      </c>
      <c r="W22" s="1">
        <f t="shared" si="6"/>
        <v>-1.1325875995113366E-2</v>
      </c>
      <c r="X22" s="1">
        <f t="shared" si="6"/>
        <v>4.7720431160455874</v>
      </c>
      <c r="Y22" s="1">
        <f t="shared" si="6"/>
        <v>38.727201599947477</v>
      </c>
      <c r="Z22" s="1" t="e">
        <f t="shared" si="6"/>
        <v>#DIV/0!</v>
      </c>
      <c r="AA22" s="1" t="e">
        <f>AA8/O8-1</f>
        <v>#DIV/0!</v>
      </c>
      <c r="AB22" s="1">
        <f>AB8/P8-1</f>
        <v>5.5162174224757772</v>
      </c>
      <c r="AC22" s="1" t="e">
        <f>AC8/Q8-1</f>
        <v>#DIV/0!</v>
      </c>
      <c r="AD22" s="1" t="e">
        <f>AD8/R8-1</f>
        <v>#DIV/0!</v>
      </c>
      <c r="AE22" s="9"/>
      <c r="AF22" s="9"/>
      <c r="AG22" s="9"/>
      <c r="AH22" s="9"/>
      <c r="AI22" s="9"/>
      <c r="AJ22" s="9"/>
      <c r="AK22" s="9"/>
      <c r="AL22" s="9"/>
    </row>
    <row r="23" spans="2:38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7">O15/C15-1</f>
        <v>0.3777550476421816</v>
      </c>
      <c r="P23" s="1">
        <f t="shared" si="7"/>
        <v>0.11795685370786035</v>
      </c>
      <c r="Q23" s="1">
        <f t="shared" si="7"/>
        <v>0.11351072011628927</v>
      </c>
      <c r="R23" s="1">
        <f t="shared" si="7"/>
        <v>-7.7872706873510444E-2</v>
      </c>
      <c r="S23" s="1">
        <f t="shared" si="7"/>
        <v>-3.7609772419781362E-2</v>
      </c>
      <c r="T23" s="1">
        <f t="shared" si="7"/>
        <v>-7.5834995932845928E-2</v>
      </c>
      <c r="U23" s="1">
        <f t="shared" si="7"/>
        <v>-0.1042288823994254</v>
      </c>
      <c r="V23" s="1">
        <f t="shared" si="7"/>
        <v>-9.9974505669108926E-2</v>
      </c>
      <c r="W23" s="1">
        <f t="shared" si="7"/>
        <v>-0.12343352796219176</v>
      </c>
      <c r="X23" s="1">
        <f t="shared" si="7"/>
        <v>1.4719090238555887E-2</v>
      </c>
      <c r="Y23" s="1">
        <f t="shared" si="7"/>
        <v>-4.7013370227126816E-2</v>
      </c>
      <c r="Z23" s="1">
        <f t="shared" si="7"/>
        <v>-5.8045661097575585E-2</v>
      </c>
      <c r="AA23" s="1">
        <f>AA15/O15-1</f>
        <v>-1.8490321243275432E-2</v>
      </c>
      <c r="AB23" s="1">
        <f>AB15/P15-1</f>
        <v>-6.6252835143846278E-2</v>
      </c>
      <c r="AC23" s="1">
        <f>AC15/Q15-1</f>
        <v>-9.532888465203504E-4</v>
      </c>
      <c r="AD23" s="1">
        <f>AD15/R15-1</f>
        <v>-4.761904761904745E-3</v>
      </c>
      <c r="AE23" s="9"/>
      <c r="AF23" s="9"/>
      <c r="AG23" s="9"/>
      <c r="AH23" s="9"/>
      <c r="AI23" s="9"/>
      <c r="AJ23" s="9"/>
      <c r="AK23" s="9"/>
      <c r="AL23" s="9"/>
    </row>
    <row r="24" spans="2:38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>
      <c r="Y27" s="1"/>
      <c r="Z27" s="1"/>
      <c r="AA27" s="1"/>
      <c r="AB27" s="9"/>
      <c r="AC27" s="9"/>
      <c r="AE27" s="5"/>
      <c r="AF27" s="5"/>
      <c r="AG27" s="5"/>
      <c r="AH27" s="5"/>
      <c r="AI27" s="5"/>
      <c r="AJ27" s="5"/>
      <c r="AK27" s="5"/>
      <c r="AL27" s="5"/>
    </row>
    <row r="28" spans="2:38">
      <c r="Y28" s="1"/>
      <c r="Z28" s="1"/>
      <c r="AA28" s="1"/>
      <c r="AB28" s="9"/>
      <c r="AC28" s="9"/>
    </row>
  </sheetData>
  <conditionalFormatting sqref="C24:AA25 C26:X26 Y26:AA28 O20:AD23">
    <cfRule type="cellIs" dxfId="13" priority="19" operator="lessThan">
      <formula>-0.0051</formula>
    </cfRule>
    <cfRule type="cellIs" dxfId="12" priority="20" operator="greaterThan">
      <formula>0.0051</formula>
    </cfRule>
  </conditionalFormatting>
  <conditionalFormatting sqref="C20:N23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7" width="9.109375" style="5"/>
    <col min="8" max="9" width="9.109375" style="5" customWidth="1"/>
    <col min="10" max="14" width="9.109375" style="5"/>
  </cols>
  <sheetData>
    <row r="1" spans="1:14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9.2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2921484.90625</v>
      </c>
      <c r="L2" s="3">
        <f>SUM(Monthly!AD2:AF2)</f>
        <v>399568.69311700005</v>
      </c>
      <c r="M2" s="3">
        <f>SUM(Monthly!AG2:AI2)</f>
        <v>0</v>
      </c>
      <c r="N2" s="3">
        <f>SUM(Monthly!AJ2:AL2)</f>
        <v>0</v>
      </c>
    </row>
    <row r="3" spans="1:14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2240369.0721399998</v>
      </c>
      <c r="L3" s="13">
        <f>SUM(Monthly!AD3:AF3)</f>
        <v>393743.01666700002</v>
      </c>
      <c r="M3" s="13">
        <f>SUM(Monthly!AG3:AI3)</f>
        <v>0</v>
      </c>
      <c r="N3" s="13">
        <f>SUM(Monthly!AJ3:AL3)</f>
        <v>0</v>
      </c>
    </row>
    <row r="4" spans="1:14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157694.55166699999</v>
      </c>
      <c r="M4" s="3">
        <f>SUM(Monthly!AG4:AI4)</f>
        <v>0</v>
      </c>
      <c r="N4" s="3">
        <f>SUM(Monthly!AJ4:AL4)</f>
        <v>0</v>
      </c>
    </row>
    <row r="5" spans="1:14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1501364.7861200001</v>
      </c>
      <c r="L5" s="3">
        <f>SUM(Monthly!AD5:AF5)</f>
        <v>235958.95300000001</v>
      </c>
      <c r="M5" s="3">
        <f>SUM(Monthly!AG5:AI5)</f>
        <v>0</v>
      </c>
      <c r="N5" s="3">
        <f>SUM(Monthly!AJ5:AL5)</f>
        <v>0</v>
      </c>
    </row>
    <row r="6" spans="1:14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0</v>
      </c>
      <c r="M6" s="3">
        <f>SUM(Monthly!AG6:AI6)</f>
        <v>0</v>
      </c>
      <c r="N6" s="3">
        <f>SUM(Monthly!AJ6:AL6)</f>
        <v>0</v>
      </c>
    </row>
    <row r="7" spans="1:14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537.60701999999992</v>
      </c>
      <c r="L7" s="3">
        <f>SUM(Monthly!AD7:AF7)</f>
        <v>89.512</v>
      </c>
      <c r="M7" s="3">
        <f>SUM(Monthly!AG7:AI7)</f>
        <v>0</v>
      </c>
      <c r="N7" s="3">
        <f>SUM(Monthly!AJ7:AL7)</f>
        <v>0</v>
      </c>
    </row>
    <row r="8" spans="1:14" s="14" customFormat="1" ht="17.399999999999999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5825.676449999999</v>
      </c>
      <c r="M8" s="13">
        <f>SUM(Monthly!AG8:AI8)</f>
        <v>0</v>
      </c>
      <c r="N8" s="13">
        <f>SUM(Monthly!AJ8:AL8)</f>
        <v>0</v>
      </c>
    </row>
    <row r="9" spans="1:14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401371.07175</v>
      </c>
      <c r="M10" s="3">
        <f>SUM(Monthly!AG10:AI10)</f>
        <v>0</v>
      </c>
      <c r="N10" s="3">
        <f>SUM(Monthly!AJ10:AL10)</f>
        <v>0</v>
      </c>
    </row>
    <row r="11" spans="1:14" s="14" customFormat="1" ht="17.399999999999999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395545.39529999997</v>
      </c>
      <c r="M11" s="13">
        <f>SUM(Monthly!AG11:AI11)</f>
        <v>0</v>
      </c>
      <c r="N11" s="13">
        <f>SUM(Monthly!AJ11:AL11)</f>
        <v>0</v>
      </c>
    </row>
    <row r="12" spans="1:14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1694.2793999999999</v>
      </c>
      <c r="M12" s="3">
        <f>SUM(Monthly!AG12:AI12)</f>
        <v>0</v>
      </c>
      <c r="N12" s="3">
        <f>SUM(Monthly!AJ12:AL12)</f>
        <v>0</v>
      </c>
    </row>
    <row r="13" spans="1:14" s="14" customFormat="1" ht="17.399999999999999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5825.676449999999</v>
      </c>
      <c r="M13" s="13">
        <f>SUM(Monthly!AG13:AI13)</f>
        <v>0</v>
      </c>
      <c r="N13" s="13">
        <f>SUM(Monthly!AJ13:AL13)</f>
        <v>0</v>
      </c>
    </row>
    <row r="14" spans="1:14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0</v>
      </c>
      <c r="M14" s="3">
        <f>SUM(Monthly!AG14:AI14)</f>
        <v>0</v>
      </c>
      <c r="N14" s="3">
        <f>SUM(Monthly!AJ14:AL14)</f>
        <v>0</v>
      </c>
    </row>
    <row r="15" spans="1:14" s="15" customFormat="1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/>
      <c r="L20" s="1"/>
      <c r="M20" s="1"/>
      <c r="N20" s="1"/>
    </row>
    <row r="21" spans="1:14">
      <c r="B21" s="2" t="s">
        <v>31</v>
      </c>
      <c r="C21" s="10"/>
      <c r="D21" s="10"/>
      <c r="E21" s="10"/>
      <c r="F21" s="10"/>
      <c r="G21" s="1">
        <f t="shared" ref="G21:I21" si="1">G11/C11-1</f>
        <v>-0.12207938074719438</v>
      </c>
      <c r="H21" s="1">
        <f t="shared" si="1"/>
        <v>0.1036938382208541</v>
      </c>
      <c r="I21" s="1">
        <f t="shared" si="1"/>
        <v>0.13918317158503801</v>
      </c>
      <c r="J21" s="1">
        <f>J11/F11-1</f>
        <v>-9.2718648001360315E-2</v>
      </c>
      <c r="K21" s="1"/>
      <c r="L21" s="1"/>
      <c r="M21" s="1"/>
      <c r="N21" s="1"/>
    </row>
    <row r="22" spans="1:14">
      <c r="B22" s="2" t="s">
        <v>21</v>
      </c>
      <c r="C22" s="10"/>
      <c r="D22" s="10"/>
      <c r="E22" s="10"/>
      <c r="F22" s="10"/>
      <c r="G22" s="1">
        <f t="shared" ref="G22:I22" si="2">G8/C8-1</f>
        <v>-0.99501731992130305</v>
      </c>
      <c r="H22" s="1">
        <f t="shared" si="2"/>
        <v>-0.64947666077491106</v>
      </c>
      <c r="I22" s="1">
        <f t="shared" si="2"/>
        <v>-0.40269413470090076</v>
      </c>
      <c r="J22" s="1">
        <f>J8/F8-1</f>
        <v>5.2772484604036283</v>
      </c>
      <c r="K22" s="1"/>
      <c r="L22" s="1"/>
      <c r="M22" s="1"/>
      <c r="N22" s="1"/>
    </row>
    <row r="23" spans="1:14">
      <c r="G23" s="1"/>
      <c r="H23" s="1"/>
      <c r="I23" s="1"/>
      <c r="J23" s="1"/>
      <c r="K23" s="1"/>
      <c r="L23" s="1"/>
      <c r="M23" s="1"/>
      <c r="N23" s="1"/>
    </row>
  </sheetData>
  <conditionalFormatting sqref="C19:N22 G23:N23">
    <cfRule type="cellIs" dxfId="9" priority="11" operator="lessThan">
      <formula>-0.0051</formula>
    </cfRule>
    <cfRule type="cellIs" dxfId="8" priority="12" operator="greaterThan">
      <formula>0.0051</formula>
    </cfRule>
  </conditionalFormatting>
  <conditionalFormatting sqref="C15:N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F27" sqref="F27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4" width="9.44140625" style="5" bestFit="1" customWidth="1"/>
    <col min="5" max="5" width="9.109375" style="5"/>
  </cols>
  <sheetData>
    <row r="1" spans="1:5" ht="18" thickBot="1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9.2" thickTop="1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3321053.5993670002</v>
      </c>
    </row>
    <row r="3" spans="1:5" s="14" customFormat="1" ht="17.399999999999999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2634112.0888069998</v>
      </c>
    </row>
    <row r="4" spans="1: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896161.23066699994</v>
      </c>
    </row>
    <row r="5" spans="1: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1737323.73912</v>
      </c>
    </row>
    <row r="6" spans="1: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0</v>
      </c>
    </row>
    <row r="7" spans="1: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627.11901999999986</v>
      </c>
    </row>
    <row r="8" spans="1:5" s="14" customFormat="1" ht="17.399999999999999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686941.51056000008</v>
      </c>
    </row>
    <row r="9" spans="1: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3339028.2145500001</v>
      </c>
    </row>
    <row r="11" spans="1:5" s="14" customFormat="1" ht="17.399999999999999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2652086.7039900003</v>
      </c>
    </row>
    <row r="12" spans="1: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7689.4421399999992</v>
      </c>
    </row>
    <row r="13" spans="1:5" s="14" customFormat="1" ht="17.399999999999999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686941.51056000008</v>
      </c>
    </row>
    <row r="14" spans="1: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0</v>
      </c>
    </row>
    <row r="15" spans="1:5">
      <c r="B15" s="2" t="s">
        <v>29</v>
      </c>
      <c r="C15" s="10"/>
      <c r="D15" s="10"/>
      <c r="E15" s="10"/>
    </row>
    <row r="16" spans="1:5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1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-0.49671224976600681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-0.49183720185886326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-0.94708712009542217</v>
      </c>
    </row>
  </sheetData>
  <conditionalFormatting sqref="D20:E22 C19:F19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2018-05-22T05:43:02Z</dcterms:modified>
</cp:coreProperties>
</file>